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812"/>
  <workbookPr autoCompressPictures="0"/>
  <bookViews>
    <workbookView xWindow="0" yWindow="-460" windowWidth="28800" windowHeight="18000"/>
  </bookViews>
  <sheets>
    <sheet name="ML" sheetId="1" r:id="rId1"/>
    <sheet name="BCV-Indexen" sheetId="2" r:id="rId2"/>
    <sheet name="Blad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" l="1"/>
  <c r="J6" i="1"/>
  <c r="J5" i="1"/>
  <c r="I4" i="1"/>
  <c r="F4" i="1"/>
  <c r="D4" i="1"/>
  <c r="C4" i="1"/>
  <c r="B4" i="1"/>
  <c r="I5" i="1"/>
  <c r="F5" i="1"/>
  <c r="D5" i="1"/>
  <c r="C5" i="1"/>
  <c r="B5" i="1"/>
  <c r="I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<sst xmlns="http://schemas.openxmlformats.org/spreadsheetml/2006/main" count="29" uniqueCount="19">
  <si>
    <t>Gf</t>
  </si>
  <si>
    <t>Gq</t>
  </si>
  <si>
    <t>Gsm</t>
  </si>
  <si>
    <t>Gv</t>
  </si>
  <si>
    <t>Ga</t>
  </si>
  <si>
    <t>Gs</t>
  </si>
  <si>
    <t>Mentale leeftijd</t>
  </si>
  <si>
    <t>BCV-index</t>
  </si>
  <si>
    <t>BCV-Index</t>
  </si>
  <si>
    <t>Bovengrens</t>
  </si>
  <si>
    <t>Ondergrens</t>
  </si>
  <si>
    <t>Leeg Sjabloon</t>
  </si>
  <si>
    <t>rekenen</t>
  </si>
  <si>
    <t>Gc</t>
  </si>
  <si>
    <t>Glr</t>
  </si>
  <si>
    <t>Totaal subtesten</t>
  </si>
  <si>
    <t>BCV/ subtesten</t>
  </si>
  <si>
    <t>Totaal IQ</t>
  </si>
  <si>
    <t>ML grafiek grafisch profielgemiddelde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</si>
</sst>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Border="1"/>
    <xf numFmtId="0" fontId="1" fillId="5" borderId="1" xfId="0" applyFont="1" applyFill="1" applyBorder="1"/>
    <xf numFmtId="0" fontId="0" fillId="5" borderId="1" xfId="0" applyFill="1" applyBorder="1"/>
    <xf numFmtId="0" fontId="4" fillId="4" borderId="0" xfId="0" applyFont="1" applyFill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ML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ML!$A$4</c:f>
              <c:strCache>
                <c:ptCount val="1"/>
                <c:pt idx="0">
                  <c:v>Bovengrens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strRef>
              <c:f>ML!$B$3:$J$3</c:f>
              <c:strCache>
                <c:ptCount val="9"/>
                <c:pt idx="0">
                  <c:v>Gf</c:v>
                </c:pt>
                <c:pt idx="1">
                  <c:v>rekenen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subtesten</c:v>
                </c:pt>
              </c:strCache>
            </c:strRef>
          </c:cat>
          <c:val>
            <c:numRef>
              <c:f>ML!$B$4:$J$4</c:f>
              <c:numCache>
                <c:formatCode>General</c:formatCode>
                <c:ptCount val="9"/>
                <c:pt idx="0">
                  <c:v>6.416666666666666</c:v>
                </c:pt>
                <c:pt idx="1">
                  <c:v>5.583333333333333</c:v>
                </c:pt>
                <c:pt idx="2">
                  <c:v>7.583333333333333</c:v>
                </c:pt>
                <c:pt idx="4">
                  <c:v>4.916666666666666</c:v>
                </c:pt>
                <c:pt idx="7">
                  <c:v>7.25</c:v>
                </c:pt>
                <c:pt idx="8">
                  <c:v>6.583333333333333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ML!$A$5</c:f>
              <c:strCache>
                <c:ptCount val="1"/>
                <c:pt idx="0">
                  <c:v>Ondergrens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strRef>
              <c:f>ML!$B$3:$J$3</c:f>
              <c:strCache>
                <c:ptCount val="9"/>
                <c:pt idx="0">
                  <c:v>Gf</c:v>
                </c:pt>
                <c:pt idx="1">
                  <c:v>rekenen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subtesten</c:v>
                </c:pt>
              </c:strCache>
            </c:strRef>
          </c:cat>
          <c:val>
            <c:numRef>
              <c:f>ML!$B$5:$J$5</c:f>
              <c:numCache>
                <c:formatCode>General</c:formatCode>
                <c:ptCount val="9"/>
                <c:pt idx="0">
                  <c:v>4.916666666666666</c:v>
                </c:pt>
                <c:pt idx="1">
                  <c:v>5.083333333333333</c:v>
                </c:pt>
                <c:pt idx="2">
                  <c:v>7.0</c:v>
                </c:pt>
                <c:pt idx="4">
                  <c:v>3.916666666666666</c:v>
                </c:pt>
                <c:pt idx="7">
                  <c:v>6.5</c:v>
                </c:pt>
                <c:pt idx="8">
                  <c:v>5.666666666666667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ML!$A$6</c:f>
              <c:strCache>
                <c:ptCount val="1"/>
                <c:pt idx="0">
                  <c:v>Mentale leeftijd</c:v>
                </c:pt>
              </c:strCache>
            </c:strRef>
          </c:tx>
          <c:spPr>
            <a:ln w="47625">
              <a:noFill/>
            </a:ln>
          </c:spPr>
          <c:cat>
            <c:strRef>
              <c:f>ML!$B$3:$J$3</c:f>
              <c:strCache>
                <c:ptCount val="9"/>
                <c:pt idx="0">
                  <c:v>Gf</c:v>
                </c:pt>
                <c:pt idx="1">
                  <c:v>rekenen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subtesten</c:v>
                </c:pt>
              </c:strCache>
            </c:strRef>
          </c:cat>
          <c:val>
            <c:numRef>
              <c:f>ML!$B$6:$J$6</c:f>
              <c:numCache>
                <c:formatCode>General</c:formatCode>
                <c:ptCount val="9"/>
                <c:pt idx="0">
                  <c:v>5.583333333333333</c:v>
                </c:pt>
                <c:pt idx="1">
                  <c:v>5.333333333333332</c:v>
                </c:pt>
                <c:pt idx="2">
                  <c:v>7.25</c:v>
                </c:pt>
                <c:pt idx="3">
                  <c:v>4.416666666666666</c:v>
                </c:pt>
                <c:pt idx="4">
                  <c:v>4.333333333333332</c:v>
                </c:pt>
                <c:pt idx="7">
                  <c:v>6.916666666666666</c:v>
                </c:pt>
                <c:pt idx="8">
                  <c:v>5.916666666666666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2124974616"/>
        <c:axId val="2124980136"/>
      </c:stockChart>
      <c:catAx>
        <c:axId val="2124974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BCV/ subtesten</a:t>
                </a:r>
              </a:p>
            </c:rich>
          </c:tx>
          <c:layout>
            <c:manualLayout>
              <c:xMode val="edge"/>
              <c:yMode val="edge"/>
              <c:x val="0.456277733996455"/>
              <c:y val="0.938809026148531"/>
            </c:manualLayout>
          </c:layout>
          <c:overlay val="0"/>
        </c:title>
        <c:majorTickMark val="none"/>
        <c:minorTickMark val="none"/>
        <c:tickLblPos val="nextTo"/>
        <c:crossAx val="2124980136"/>
        <c:crosses val="autoZero"/>
        <c:auto val="1"/>
        <c:lblAlgn val="ctr"/>
        <c:lblOffset val="100"/>
        <c:noMultiLvlLbl val="0"/>
      </c:catAx>
      <c:valAx>
        <c:axId val="2124980136"/>
        <c:scaling>
          <c:orientation val="minMax"/>
          <c:max val="10.0"/>
          <c:min val="0.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Mentale leeftijd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24974616"/>
        <c:crosses val="autoZero"/>
        <c:crossBetween val="between"/>
        <c:majorUnit val="1.0"/>
        <c:minorUnit val="0.083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ML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ML!$A$4</c:f>
              <c:strCache>
                <c:ptCount val="1"/>
                <c:pt idx="0">
                  <c:v>Bovengrens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strRef>
              <c:f>ML!$B$3:$J$3</c:f>
              <c:strCache>
                <c:ptCount val="9"/>
                <c:pt idx="0">
                  <c:v>Gf</c:v>
                </c:pt>
                <c:pt idx="1">
                  <c:v>rekenen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subtesten</c:v>
                </c:pt>
              </c:strCache>
            </c:strRef>
          </c:cat>
          <c:val>
            <c:numRef>
              <c:f>ML!$A$4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ML!$A$5</c:f>
              <c:strCache>
                <c:ptCount val="1"/>
                <c:pt idx="0">
                  <c:v>Ondergrens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strRef>
              <c:f>ML!$B$3:$J$3</c:f>
              <c:strCache>
                <c:ptCount val="9"/>
                <c:pt idx="0">
                  <c:v>Gf</c:v>
                </c:pt>
                <c:pt idx="1">
                  <c:v>rekenen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subtesten</c:v>
                </c:pt>
              </c:strCache>
            </c:strRef>
          </c:cat>
          <c:val>
            <c:numRef>
              <c:f>ML!$A$5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ML!$A$6</c:f>
              <c:strCache>
                <c:ptCount val="1"/>
                <c:pt idx="0">
                  <c:v>Mentale leeftijd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strRef>
              <c:f>ML!$B$3:$J$3</c:f>
              <c:strCache>
                <c:ptCount val="9"/>
                <c:pt idx="0">
                  <c:v>Gf</c:v>
                </c:pt>
                <c:pt idx="1">
                  <c:v>rekenen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subtesten</c:v>
                </c:pt>
              </c:strCache>
            </c:strRef>
          </c:cat>
          <c:val>
            <c:numRef>
              <c:f>ML!$A$6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ML!$A$6</c:f>
              <c:strCache>
                <c:ptCount val="1"/>
                <c:pt idx="0">
                  <c:v>Mentale leeftijd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strRef>
              <c:f>ML!$B$3:$J$3</c:f>
              <c:strCache>
                <c:ptCount val="9"/>
                <c:pt idx="0">
                  <c:v>Gf</c:v>
                </c:pt>
                <c:pt idx="1">
                  <c:v>rekenen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subtesten</c:v>
                </c:pt>
              </c:strCache>
            </c:strRef>
          </c:cat>
          <c:val>
            <c:numRef>
              <c:f>ML!$B$2:$J$2</c:f>
              <c:numCache>
                <c:formatCode>General</c:formatCode>
                <c:ptCount val="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400136"/>
        <c:axId val="2091717240"/>
      </c:stockChart>
      <c:catAx>
        <c:axId val="2082400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BCV / subtesten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091717240"/>
        <c:crosses val="autoZero"/>
        <c:auto val="1"/>
        <c:lblAlgn val="ctr"/>
        <c:lblOffset val="100"/>
        <c:noMultiLvlLbl val="0"/>
      </c:catAx>
      <c:valAx>
        <c:axId val="2091717240"/>
        <c:scaling>
          <c:orientation val="minMax"/>
          <c:max val="10.0"/>
          <c:min val="0.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Mentale leeftijd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82400136"/>
        <c:crosses val="autoZero"/>
        <c:crossBetween val="between"/>
        <c:majorUnit val="1.0"/>
        <c:minorUnit val="0.083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BCV-Index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'BCV-Indexen'!$A$4</c:f>
              <c:strCache>
                <c:ptCount val="1"/>
                <c:pt idx="0">
                  <c:v>Bovengrens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'BCV-Indexen'!$B$3:$J$3</c:f>
              <c:strCache>
                <c:ptCount val="9"/>
                <c:pt idx="0">
                  <c:v>Gf</c:v>
                </c:pt>
                <c:pt idx="1">
                  <c:v>Gq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IQ</c:v>
                </c:pt>
              </c:strCache>
            </c:strRef>
          </c:cat>
          <c:val>
            <c:numRef>
              <c:f>'BCV-Indexen'!$B$4:$J$4</c:f>
              <c:numCache>
                <c:formatCode>General</c:formatCode>
                <c:ptCount val="9"/>
                <c:pt idx="0">
                  <c:v>40.0</c:v>
                </c:pt>
                <c:pt idx="2">
                  <c:v>48.0</c:v>
                </c:pt>
                <c:pt idx="4">
                  <c:v>31.0</c:v>
                </c:pt>
                <c:pt idx="7">
                  <c:v>45.0</c:v>
                </c:pt>
                <c:pt idx="8">
                  <c:v>42.0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'BCV-Indexen'!$A$5</c:f>
              <c:strCache>
                <c:ptCount val="1"/>
                <c:pt idx="0">
                  <c:v>Ondergrens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'BCV-Indexen'!$B$3:$J$3</c:f>
              <c:strCache>
                <c:ptCount val="9"/>
                <c:pt idx="0">
                  <c:v>Gf</c:v>
                </c:pt>
                <c:pt idx="1">
                  <c:v>Gq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IQ</c:v>
                </c:pt>
              </c:strCache>
            </c:strRef>
          </c:cat>
          <c:val>
            <c:numRef>
              <c:f>'BCV-Indexen'!$B$5:$J$5</c:f>
              <c:numCache>
                <c:formatCode>General</c:formatCode>
                <c:ptCount val="9"/>
                <c:pt idx="0">
                  <c:v>31.0</c:v>
                </c:pt>
                <c:pt idx="2">
                  <c:v>44.0</c:v>
                </c:pt>
                <c:pt idx="4">
                  <c:v>25.0</c:v>
                </c:pt>
                <c:pt idx="7">
                  <c:v>41.0</c:v>
                </c:pt>
                <c:pt idx="8">
                  <c:v>36.0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'BCV-Indexen'!$A$6</c:f>
              <c:strCache>
                <c:ptCount val="1"/>
                <c:pt idx="0">
                  <c:v>BCV-index</c:v>
                </c:pt>
              </c:strCache>
            </c:strRef>
          </c:tx>
          <c:spPr>
            <a:ln w="28575">
              <a:noFill/>
            </a:ln>
          </c:spPr>
          <c:cat>
            <c:strRef>
              <c:f>'BCV-Indexen'!$B$3:$J$3</c:f>
              <c:strCache>
                <c:ptCount val="9"/>
                <c:pt idx="0">
                  <c:v>Gf</c:v>
                </c:pt>
                <c:pt idx="1">
                  <c:v>Gq</c:v>
                </c:pt>
                <c:pt idx="2">
                  <c:v>Gc</c:v>
                </c:pt>
                <c:pt idx="3">
                  <c:v>Gsm</c:v>
                </c:pt>
                <c:pt idx="4">
                  <c:v>Gv</c:v>
                </c:pt>
                <c:pt idx="5">
                  <c:v>Ga</c:v>
                </c:pt>
                <c:pt idx="6">
                  <c:v>Glr</c:v>
                </c:pt>
                <c:pt idx="7">
                  <c:v>Gs</c:v>
                </c:pt>
                <c:pt idx="8">
                  <c:v>Totaal IQ</c:v>
                </c:pt>
              </c:strCache>
            </c:strRef>
          </c:cat>
          <c:val>
            <c:numRef>
              <c:f>'BCV-Indexen'!$B$6:$J$6</c:f>
              <c:numCache>
                <c:formatCode>General</c:formatCode>
                <c:ptCount val="9"/>
                <c:pt idx="0">
                  <c:v>35.0</c:v>
                </c:pt>
                <c:pt idx="2">
                  <c:v>45.0</c:v>
                </c:pt>
                <c:pt idx="3">
                  <c:v>28.0</c:v>
                </c:pt>
                <c:pt idx="4">
                  <c:v>27.0</c:v>
                </c:pt>
                <c:pt idx="7">
                  <c:v>43.0</c:v>
                </c:pt>
                <c:pt idx="8">
                  <c:v>38.0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2081659736"/>
        <c:axId val="2081665224"/>
      </c:stockChart>
      <c:catAx>
        <c:axId val="2081659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BCV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081665224"/>
        <c:crosses val="autoZero"/>
        <c:auto val="1"/>
        <c:lblAlgn val="ctr"/>
        <c:lblOffset val="100"/>
        <c:noMultiLvlLbl val="0"/>
      </c:catAx>
      <c:valAx>
        <c:axId val="2081665224"/>
        <c:scaling>
          <c:orientation val="minMax"/>
          <c:max val="1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BE"/>
                  <a:t>BCV-index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1659736"/>
        <c:crosses val="autoZero"/>
        <c:crossBetween val="between"/>
        <c:majorUnit val="10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8</xdr:row>
      <xdr:rowOff>133349</xdr:rowOff>
    </xdr:from>
    <xdr:to>
      <xdr:col>16</xdr:col>
      <xdr:colOff>247651</xdr:colOff>
      <xdr:row>37</xdr:row>
      <xdr:rowOff>47625</xdr:rowOff>
    </xdr:to>
    <xdr:graphicFrame macro="">
      <xdr:nvGraphicFramePr>
        <xdr:cNvPr id="8" name="Grafie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16</xdr:col>
      <xdr:colOff>123825</xdr:colOff>
      <xdr:row>68</xdr:row>
      <xdr:rowOff>104776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9</xdr:row>
      <xdr:rowOff>171449</xdr:rowOff>
    </xdr:from>
    <xdr:to>
      <xdr:col>10</xdr:col>
      <xdr:colOff>133350</xdr:colOff>
      <xdr:row>40</xdr:row>
      <xdr:rowOff>38100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B1" workbookViewId="0">
      <selection sqref="A1:C1"/>
    </sheetView>
  </sheetViews>
  <sheetFormatPr baseColWidth="10" defaultColWidth="8.83203125" defaultRowHeight="14" x14ac:dyDescent="0"/>
  <cols>
    <col min="1" max="1" width="22.6640625" customWidth="1"/>
    <col min="10" max="10" width="17.33203125" bestFit="1" customWidth="1"/>
  </cols>
  <sheetData>
    <row r="1" spans="1:10" ht="23">
      <c r="A1" s="9" t="s">
        <v>18</v>
      </c>
      <c r="B1" s="9"/>
      <c r="C1" s="9"/>
    </row>
    <row r="3" spans="1:10">
      <c r="A3" s="2" t="s">
        <v>16</v>
      </c>
      <c r="B3" s="2" t="s">
        <v>0</v>
      </c>
      <c r="C3" s="2" t="s">
        <v>12</v>
      </c>
      <c r="D3" s="2" t="s">
        <v>13</v>
      </c>
      <c r="E3" s="2" t="s">
        <v>2</v>
      </c>
      <c r="F3" s="2" t="s">
        <v>3</v>
      </c>
      <c r="G3" s="2" t="s">
        <v>4</v>
      </c>
      <c r="H3" s="2" t="s">
        <v>14</v>
      </c>
      <c r="I3" s="2" t="s">
        <v>5</v>
      </c>
      <c r="J3" s="2" t="s">
        <v>15</v>
      </c>
    </row>
    <row r="4" spans="1:10">
      <c r="A4" s="2" t="s">
        <v>9</v>
      </c>
      <c r="B4" s="6">
        <f>77/12</f>
        <v>6.416666666666667</v>
      </c>
      <c r="C4" s="6">
        <f>67/12</f>
        <v>5.583333333333333</v>
      </c>
      <c r="D4" s="6">
        <f>91/12</f>
        <v>7.583333333333333</v>
      </c>
      <c r="E4" s="6"/>
      <c r="F4" s="6">
        <f>59/12</f>
        <v>4.916666666666667</v>
      </c>
      <c r="G4" s="6"/>
      <c r="H4" s="6"/>
      <c r="I4" s="6">
        <f>87/12</f>
        <v>7.25</v>
      </c>
      <c r="J4" s="1">
        <f>79/12</f>
        <v>6.583333333333333</v>
      </c>
    </row>
    <row r="5" spans="1:10">
      <c r="A5" s="2" t="s">
        <v>10</v>
      </c>
      <c r="B5" s="1">
        <f>59/12</f>
        <v>4.916666666666667</v>
      </c>
      <c r="C5" s="1">
        <f>61/12</f>
        <v>5.083333333333333</v>
      </c>
      <c r="D5" s="1">
        <f>84/12</f>
        <v>7</v>
      </c>
      <c r="E5" s="1"/>
      <c r="F5" s="1">
        <f>47/12</f>
        <v>3.9166666666666665</v>
      </c>
      <c r="G5" s="1"/>
      <c r="H5" s="1"/>
      <c r="I5" s="1">
        <f>78/12</f>
        <v>6.5</v>
      </c>
      <c r="J5" s="1">
        <f>68/12</f>
        <v>5.666666666666667</v>
      </c>
    </row>
    <row r="6" spans="1:10">
      <c r="A6" s="2" t="s">
        <v>6</v>
      </c>
      <c r="B6" s="1">
        <f>67/12</f>
        <v>5.583333333333333</v>
      </c>
      <c r="C6" s="1">
        <f>64/12</f>
        <v>5.333333333333333</v>
      </c>
      <c r="D6" s="1">
        <f>87/12</f>
        <v>7.25</v>
      </c>
      <c r="E6" s="1">
        <f>53/12</f>
        <v>4.416666666666667</v>
      </c>
      <c r="F6" s="1">
        <f>52/12</f>
        <v>4.333333333333333</v>
      </c>
      <c r="G6" s="1"/>
      <c r="H6" s="1"/>
      <c r="I6" s="1">
        <f>83/12</f>
        <v>6.916666666666667</v>
      </c>
      <c r="J6" s="1">
        <f>71/12</f>
        <v>5.916666666666667</v>
      </c>
    </row>
    <row r="39" spans="1:1" ht="23">
      <c r="A39" s="8" t="s">
        <v>11</v>
      </c>
    </row>
  </sheetData>
  <mergeCells count="1">
    <mergeCell ref="A1:C1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2" workbookViewId="0">
      <selection activeCell="P13" sqref="P13"/>
    </sheetView>
  </sheetViews>
  <sheetFormatPr baseColWidth="10" defaultColWidth="8.83203125" defaultRowHeight="14" x14ac:dyDescent="0"/>
  <cols>
    <col min="1" max="1" width="18.83203125" customWidth="1"/>
    <col min="10" max="10" width="16.83203125" bestFit="1" customWidth="1"/>
  </cols>
  <sheetData>
    <row r="1" spans="1:17" ht="23">
      <c r="A1" s="9" t="s">
        <v>8</v>
      </c>
      <c r="B1" s="9"/>
      <c r="C1" s="9"/>
    </row>
    <row r="2" spans="1:17" ht="23">
      <c r="A2" s="3"/>
      <c r="B2" s="3"/>
      <c r="C2" s="3"/>
    </row>
    <row r="3" spans="1:17">
      <c r="A3" s="4" t="s">
        <v>7</v>
      </c>
      <c r="B3" s="4" t="s">
        <v>0</v>
      </c>
      <c r="C3" s="4" t="s">
        <v>1</v>
      </c>
      <c r="D3" s="4" t="s">
        <v>13</v>
      </c>
      <c r="E3" s="4" t="s">
        <v>2</v>
      </c>
      <c r="F3" s="4" t="s">
        <v>3</v>
      </c>
      <c r="G3" s="4" t="s">
        <v>4</v>
      </c>
      <c r="H3" s="4" t="s">
        <v>14</v>
      </c>
      <c r="I3" s="4" t="s">
        <v>5</v>
      </c>
      <c r="J3" s="4" t="s">
        <v>17</v>
      </c>
      <c r="K3" s="5"/>
      <c r="L3" s="5"/>
      <c r="M3" s="5"/>
      <c r="N3" s="5"/>
      <c r="O3" s="5"/>
      <c r="P3" s="5"/>
      <c r="Q3" s="5"/>
    </row>
    <row r="4" spans="1:17">
      <c r="A4" s="4" t="s">
        <v>9</v>
      </c>
      <c r="B4" s="6">
        <v>40</v>
      </c>
      <c r="C4" s="6"/>
      <c r="D4" s="6">
        <v>48</v>
      </c>
      <c r="E4" s="6"/>
      <c r="F4" s="6">
        <v>31</v>
      </c>
      <c r="G4" s="6"/>
      <c r="H4" s="6"/>
      <c r="I4" s="6">
        <v>45</v>
      </c>
      <c r="J4" s="1">
        <v>42</v>
      </c>
      <c r="K4" s="5"/>
      <c r="L4" s="5"/>
      <c r="M4" s="5"/>
      <c r="N4" s="5"/>
      <c r="O4" s="5"/>
      <c r="P4" s="5"/>
      <c r="Q4" s="5"/>
    </row>
    <row r="5" spans="1:17">
      <c r="A5" s="4" t="s">
        <v>10</v>
      </c>
      <c r="B5" s="7">
        <v>31</v>
      </c>
      <c r="C5" s="7"/>
      <c r="D5" s="7">
        <v>44</v>
      </c>
      <c r="E5" s="7"/>
      <c r="F5" s="7">
        <v>25</v>
      </c>
      <c r="G5" s="7"/>
      <c r="H5" s="7"/>
      <c r="I5" s="7">
        <v>41</v>
      </c>
      <c r="J5" s="1">
        <v>36</v>
      </c>
      <c r="K5" s="5"/>
      <c r="L5" s="5"/>
      <c r="M5" s="5"/>
      <c r="N5" s="5"/>
      <c r="O5" s="5"/>
      <c r="P5" s="5"/>
      <c r="Q5" s="5"/>
    </row>
    <row r="6" spans="1:17">
      <c r="A6" s="4" t="s">
        <v>7</v>
      </c>
      <c r="B6" s="7">
        <v>35</v>
      </c>
      <c r="C6" s="7"/>
      <c r="D6" s="7">
        <v>45</v>
      </c>
      <c r="E6" s="7">
        <v>28</v>
      </c>
      <c r="F6" s="7">
        <v>27</v>
      </c>
      <c r="G6" s="7"/>
      <c r="H6" s="7"/>
      <c r="I6" s="7">
        <v>43</v>
      </c>
      <c r="J6" s="1">
        <v>38</v>
      </c>
      <c r="K6" s="5"/>
      <c r="L6" s="5"/>
      <c r="M6" s="5"/>
      <c r="N6" s="5"/>
      <c r="O6" s="5"/>
      <c r="P6" s="5"/>
      <c r="Q6" s="5"/>
    </row>
  </sheetData>
  <mergeCells count="1">
    <mergeCell ref="A1:C1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ML</vt:lpstr>
      <vt:lpstr>BCV-Indexen</vt:lpstr>
      <vt:lpstr>Blad3</vt:lpstr>
    </vt:vector>
  </TitlesOfParts>
  <Company>VCLB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lvanlaer</dc:creator>
  <cp:lastModifiedBy>Walter Buggenhout</cp:lastModifiedBy>
  <dcterms:created xsi:type="dcterms:W3CDTF">2014-02-21T12:28:33Z</dcterms:created>
  <dcterms:modified xsi:type="dcterms:W3CDTF">2015-10-01T08:18:24Z</dcterms:modified>
</cp:coreProperties>
</file>